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  <sheet name="Лист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<sst xmlns="http://schemas.openxmlformats.org/spreadsheetml/2006/main" count="149" uniqueCount="66">
  <si>
    <t>УТВЕРЖДЕН</t>
  </si>
  <si>
    <t>Директор ЧОУ "НОШ "Счастливое детство"</t>
  </si>
  <si>
    <t>График оценочных процедур в Частном образовательном учреждении "Начальная общеобразовательная школа "Счастливое детство"
в 2024-2025 учебном году</t>
  </si>
  <si>
    <t>__________                 О. В. Шадрина</t>
  </si>
  <si>
    <t xml:space="preserve"> на I полугодие 2024-2025 учебного года</t>
  </si>
  <si>
    <t>УСЛОВНЫЕ ОБОЗНАЧЕНИЯ</t>
  </si>
  <si>
    <t>сентябрь</t>
  </si>
  <si>
    <t>октябрь</t>
  </si>
  <si>
    <t>ноябрь</t>
  </si>
  <si>
    <t>декабрь</t>
  </si>
  <si>
    <t>КОЛИЧЕСТВО ОЦЕНОЧНЫХ ПРОЦЕДУР</t>
  </si>
  <si>
    <t>Алгебра</t>
  </si>
  <si>
    <t>АЛГ</t>
  </si>
  <si>
    <t>класс</t>
  </si>
  <si>
    <t>РУС</t>
  </si>
  <si>
    <t>МАТ</t>
  </si>
  <si>
    <t>ГЕМ</t>
  </si>
  <si>
    <t>ВИС</t>
  </si>
  <si>
    <t>БИО</t>
  </si>
  <si>
    <t>ГЕО</t>
  </si>
  <si>
    <t>ИНФ</t>
  </si>
  <si>
    <t>ИСТ</t>
  </si>
  <si>
    <t>ЛИТ</t>
  </si>
  <si>
    <t>ОБЩ</t>
  </si>
  <si>
    <t>ФИЗ</t>
  </si>
  <si>
    <t>ХИМ</t>
  </si>
  <si>
    <t>АНГ</t>
  </si>
  <si>
    <t>НЕМ</t>
  </si>
  <si>
    <t>ФРА</t>
  </si>
  <si>
    <t>ОКР</t>
  </si>
  <si>
    <t>ИЗО</t>
  </si>
  <si>
    <t>КУБ</t>
  </si>
  <si>
    <t>МУЗ</t>
  </si>
  <si>
    <t>ОБЗ</t>
  </si>
  <si>
    <t>ТЕХ</t>
  </si>
  <si>
    <t>ФЗР</t>
  </si>
  <si>
    <t>Английский язык</t>
  </si>
  <si>
    <t>2а</t>
  </si>
  <si>
    <t>мат</t>
  </si>
  <si>
    <t>рус</t>
  </si>
  <si>
    <t>англ</t>
  </si>
  <si>
    <t>лит</t>
  </si>
  <si>
    <t>окр</t>
  </si>
  <si>
    <t>Биология</t>
  </si>
  <si>
    <t>2б</t>
  </si>
  <si>
    <t>Вероятность и статистика</t>
  </si>
  <si>
    <t>География</t>
  </si>
  <si>
    <t>Геометрия</t>
  </si>
  <si>
    <t xml:space="preserve">
</t>
  </si>
  <si>
    <t>Информатика</t>
  </si>
  <si>
    <t>История</t>
  </si>
  <si>
    <t>Кубановедение</t>
  </si>
  <si>
    <t>Литература, литчтение</t>
  </si>
  <si>
    <t>Математика</t>
  </si>
  <si>
    <t>Музыка</t>
  </si>
  <si>
    <t>Немецкий</t>
  </si>
  <si>
    <t>ОБЗР</t>
  </si>
  <si>
    <t>Обществознание</t>
  </si>
  <si>
    <t>Окружающий мир</t>
  </si>
  <si>
    <t>Русский язык</t>
  </si>
  <si>
    <t>Технология</t>
  </si>
  <si>
    <t>Физика</t>
  </si>
  <si>
    <t>Физкультура</t>
  </si>
  <si>
    <t>Французский</t>
  </si>
  <si>
    <t>Химия</t>
  </si>
  <si>
    <t>жирным шрифтом обозначены ВПР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</si>
</sst>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53">
    <font>
      <sz val="11"/>
      <color rgb="FF000000"/>
      <name val="Arial"/>
      <charset val="204"/>
    </font>
    <font>
      <sz val="12"/>
      <color rgb="FF000000"/>
      <name val="Times New Roman"/>
      <charset val="204"/>
    </font>
    <font>
      <sz val="10"/>
      <color rgb="FF000000"/>
      <name val="Calibri"/>
      <charset val="204"/>
      <scheme val="minor"/>
    </font>
    <font>
      <b/>
      <sz val="10"/>
      <color rgb="FFC00000"/>
      <name val="Calibri"/>
      <charset val="204"/>
      <scheme val="minor"/>
    </font>
    <font>
      <sz val="11"/>
      <color rgb="FF000000"/>
      <name val="Calibri"/>
      <charset val="204"/>
    </font>
    <font>
      <sz val="14"/>
      <color rgb="FF000000"/>
      <name val="Times New Roman"/>
      <charset val="204"/>
    </font>
    <font>
      <u/>
      <sz val="11"/>
      <color rgb="FF000000"/>
      <name val="Calibri"/>
      <charset val="204"/>
    </font>
    <font>
      <b/>
      <sz val="10"/>
      <color rgb="FF632423"/>
      <name val="Calibri"/>
      <charset val="204"/>
      <scheme val="minor"/>
    </font>
    <font>
      <sz val="10"/>
      <color rgb="FF632423"/>
      <name val="Calibri"/>
      <charset val="204"/>
      <scheme val="minor"/>
    </font>
    <font>
      <sz val="12"/>
      <color theme="8" tint="-0.499984740745262"/>
      <name val="Times New Roman"/>
      <charset val="204"/>
    </font>
    <font>
      <b/>
      <sz val="12"/>
      <color theme="8" tint="-0.499984740745262"/>
      <name val="Times New Roman"/>
      <charset val="204"/>
    </font>
    <font>
      <b/>
      <sz val="11"/>
      <color rgb="FFC00000"/>
      <name val="Calibri"/>
      <charset val="204"/>
    </font>
    <font>
      <b/>
      <sz val="12"/>
      <color rgb="FFC00000"/>
      <name val="Times New Roman"/>
      <charset val="204"/>
    </font>
    <font>
      <sz val="11"/>
      <color theme="1"/>
      <name val="Calibri"/>
      <charset val="204"/>
    </font>
    <font>
      <sz val="11"/>
      <color rgb="FFFF0000"/>
      <name val="Calibri"/>
      <charset val="204"/>
    </font>
    <font>
      <b/>
      <sz val="14"/>
      <color rgb="FF000000"/>
      <name val="Times New Roman"/>
      <charset val="204"/>
    </font>
    <font>
      <b/>
      <sz val="11"/>
      <color theme="1"/>
      <name val="Calibri"/>
      <charset val="204"/>
    </font>
    <font>
      <b/>
      <sz val="11"/>
      <color rgb="FF000000"/>
      <name val="Calibri"/>
      <charset val="204"/>
    </font>
    <font>
      <sz val="12"/>
      <color theme="1"/>
      <name val="Times New Roman"/>
      <charset val="204"/>
    </font>
    <font>
      <i/>
      <sz val="12"/>
      <color rgb="FF000000"/>
      <name val="Times New Roman"/>
      <charset val="204"/>
    </font>
    <font>
      <i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rgb="FF000000"/>
      <name val="Arial"/>
      <charset val="204"/>
    </font>
    <font>
      <sz val="10"/>
      <color rgb="FFFFFFFF"/>
      <name val="Arial"/>
      <charset val="204"/>
    </font>
    <font>
      <sz val="10"/>
      <color rgb="FFCC0000"/>
      <name val="Arial"/>
      <charset val="204"/>
    </font>
    <font>
      <b/>
      <sz val="10"/>
      <color rgb="FFFFFFFF"/>
      <name val="Arial"/>
      <charset val="204"/>
    </font>
    <font>
      <i/>
      <sz val="10"/>
      <color rgb="FF808080"/>
      <name val="Arial"/>
      <charset val="204"/>
    </font>
    <font>
      <sz val="10"/>
      <color rgb="FF006600"/>
      <name val="Arial"/>
      <charset val="204"/>
    </font>
    <font>
      <b/>
      <sz val="24"/>
      <color rgb="FF000000"/>
      <name val="Arial"/>
      <charset val="204"/>
    </font>
    <font>
      <sz val="18"/>
      <color rgb="FF000000"/>
      <name val="Arial"/>
      <charset val="204"/>
    </font>
    <font>
      <sz val="12"/>
      <color rgb="FF000000"/>
      <name val="Arial"/>
      <charset val="204"/>
    </font>
    <font>
      <u/>
      <sz val="10"/>
      <color rgb="FF0000EE"/>
      <name val="Arial"/>
      <charset val="204"/>
    </font>
    <font>
      <sz val="10"/>
      <color rgb="FF996600"/>
      <name val="Arial"/>
      <charset val="204"/>
    </font>
    <font>
      <sz val="10"/>
      <color rgb="FF333333"/>
      <name val="Arial"/>
      <charset val="204"/>
    </font>
  </fonts>
  <fills count="4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8DB3E2"/>
      </patternFill>
    </fill>
    <fill>
      <patternFill patternType="solid">
        <fgColor theme="8" tint="0.399975585192419"/>
        <bgColor rgb="FFCCC0D9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66">
    <xf numFmtId="0" fontId="0" fillId="0" borderId="0"/>
    <xf numFmtId="176" fontId="21" fillId="0" borderId="0" applyFont="0" applyFill="0" applyBorder="0" applyAlignment="0" applyProtection="0">
      <alignment vertical="center"/>
    </xf>
    <xf numFmtId="177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178" fontId="21" fillId="0" borderId="0" applyFont="0" applyFill="0" applyBorder="0" applyAlignment="0" applyProtection="0">
      <alignment vertical="center"/>
    </xf>
    <xf numFmtId="179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8" borderId="1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19" applyNumberFormat="0" applyAlignment="0" applyProtection="0">
      <alignment vertical="center"/>
    </xf>
    <xf numFmtId="0" fontId="31" fillId="10" borderId="20" applyNumberFormat="0" applyAlignment="0" applyProtection="0">
      <alignment vertical="center"/>
    </xf>
    <xf numFmtId="0" fontId="32" fillId="10" borderId="19" applyNumberFormat="0" applyAlignment="0" applyProtection="0">
      <alignment vertical="center"/>
    </xf>
    <xf numFmtId="0" fontId="33" fillId="11" borderId="21" applyNumberFormat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1" fillId="0" borderId="0"/>
    <xf numFmtId="0" fontId="42" fillId="38" borderId="0"/>
    <xf numFmtId="0" fontId="42" fillId="39" borderId="0"/>
    <xf numFmtId="0" fontId="41" fillId="40" borderId="0"/>
    <xf numFmtId="0" fontId="43" fillId="41" borderId="0"/>
    <xf numFmtId="0" fontId="44" fillId="42" borderId="0"/>
    <xf numFmtId="0" fontId="45" fillId="0" borderId="0"/>
    <xf numFmtId="0" fontId="46" fillId="43" borderId="0"/>
    <xf numFmtId="0" fontId="47" fillId="0" borderId="0"/>
    <xf numFmtId="0" fontId="48" fillId="0" borderId="0"/>
    <xf numFmtId="0" fontId="49" fillId="0" borderId="0"/>
    <xf numFmtId="0" fontId="50" fillId="0" borderId="0"/>
    <xf numFmtId="0" fontId="51" fillId="44" borderId="0"/>
    <xf numFmtId="0" fontId="52" fillId="44" borderId="24"/>
    <xf numFmtId="0" fontId="0" fillId="0" borderId="0"/>
    <xf numFmtId="0" fontId="0" fillId="0" borderId="0"/>
    <xf numFmtId="0" fontId="43" fillId="0" borderId="0"/>
  </cellStyleXfs>
  <cellXfs count="6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10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</cellXfs>
  <cellStyles count="66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Accent" xfId="49"/>
    <cellStyle name="Accent 1" xfId="50"/>
    <cellStyle name="Accent 2" xfId="51"/>
    <cellStyle name="Accent 3" xfId="52"/>
    <cellStyle name="Bad" xfId="53"/>
    <cellStyle name="Error" xfId="54"/>
    <cellStyle name="Footnote" xfId="55"/>
    <cellStyle name="Good" xfId="56"/>
    <cellStyle name="Heading" xfId="57"/>
    <cellStyle name="Heading 1" xfId="58"/>
    <cellStyle name="Heading 2" xfId="59"/>
    <cellStyle name="Hyperlink" xfId="60"/>
    <cellStyle name="Neutral" xfId="61"/>
    <cellStyle name="Note" xfId="62"/>
    <cellStyle name="Status" xfId="63"/>
    <cellStyle name="Text" xfId="64"/>
    <cellStyle name="Warning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289833</xdr:colOff>
      <xdr:row>1</xdr:row>
      <xdr:rowOff>214993</xdr:rowOff>
    </xdr:from>
    <xdr:to>
      <xdr:col>12</xdr:col>
      <xdr:colOff>68036</xdr:colOff>
      <xdr:row>4</xdr:row>
      <xdr:rowOff>85725</xdr:rowOff>
    </xdr:to>
    <xdr:pic>
      <xdr:nvPicPr>
        <xdr:cNvPr id="2" name="Рисунок 1" descr="WhatsApp Image 2023-12-15 at 11.43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89760" y="405130"/>
          <a:ext cx="3083560" cy="629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S603"/>
  <sheetViews>
    <sheetView tabSelected="1" zoomScale="70" zoomScaleNormal="70" workbookViewId="0">
      <pane xSplit="4" ySplit="7" topLeftCell="E8" activePane="bottomRight" state="frozen"/>
      <selection/>
      <selection pane="topRight"/>
      <selection pane="bottomLeft"/>
      <selection pane="bottomRight" activeCell="CS11" sqref="CS10:CS11"/>
    </sheetView>
  </sheetViews>
  <sheetFormatPr defaultColWidth="9" defaultRowHeight="15" customHeight="1"/>
  <cols>
    <col min="1" max="1" width="14.25" style="4" customWidth="1"/>
    <col min="2" max="2" width="4.5" style="5" customWidth="1"/>
    <col min="3" max="3" width="2.25" customWidth="1"/>
    <col min="4" max="4" width="5.375" style="3" customWidth="1"/>
    <col min="5" max="99" width="4.75" style="6" customWidth="1"/>
    <col min="100" max="120" width="4.75" style="7" customWidth="1"/>
    <col min="121" max="122" width="4.75" style="8" customWidth="1"/>
    <col min="123" max="1024" width="12.875" customWidth="1"/>
  </cols>
  <sheetData>
    <row r="2" ht="19.9" customHeight="1" spans="6:9">
      <c r="F2" s="9" t="s">
        <v>0</v>
      </c>
      <c r="G2" s="9"/>
      <c r="H2" s="9"/>
      <c r="I2" s="9"/>
    </row>
    <row r="3" ht="19.9" customHeight="1" spans="6:34">
      <c r="F3" s="10" t="s">
        <v>1</v>
      </c>
      <c r="G3" s="10"/>
      <c r="H3" s="10"/>
      <c r="I3" s="10"/>
      <c r="J3" s="10"/>
      <c r="K3" s="10"/>
      <c r="L3" s="10"/>
      <c r="M3" s="10"/>
      <c r="Q3" s="46" t="s">
        <v>2</v>
      </c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</row>
    <row r="4" ht="19.9" customHeight="1" spans="6:34">
      <c r="F4" s="6" t="s">
        <v>3</v>
      </c>
      <c r="Q4" s="47" t="s">
        <v>4</v>
      </c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52"/>
      <c r="AH4" s="52"/>
    </row>
    <row r="6" s="1" customFormat="1" ht="30" customHeight="1" spans="1:122">
      <c r="A6" s="11" t="s">
        <v>5</v>
      </c>
      <c r="B6" s="11"/>
      <c r="D6" s="12"/>
      <c r="E6" s="13" t="s">
        <v>6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50" t="s">
        <v>7</v>
      </c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3" t="s">
        <v>8</v>
      </c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5" t="s">
        <v>9</v>
      </c>
      <c r="BY6" s="56"/>
      <c r="BZ6" s="56"/>
      <c r="CA6" s="56"/>
      <c r="CB6" s="56"/>
      <c r="CC6" s="56"/>
      <c r="CD6" s="56"/>
      <c r="CE6" s="56"/>
      <c r="CF6" s="56"/>
      <c r="CG6" s="56"/>
      <c r="CH6" s="56"/>
      <c r="CI6" s="56"/>
      <c r="CJ6" s="56"/>
      <c r="CK6" s="56"/>
      <c r="CL6" s="56"/>
      <c r="CM6" s="56"/>
      <c r="CN6" s="56"/>
      <c r="CO6" s="56"/>
      <c r="CP6" s="56"/>
      <c r="CQ6" s="56"/>
      <c r="CR6" s="56"/>
      <c r="CS6" s="56"/>
      <c r="CT6" s="56"/>
      <c r="CU6" s="58"/>
      <c r="CV6" s="59" t="s">
        <v>10</v>
      </c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</row>
    <row r="7" s="1" customFormat="1" ht="18" customHeight="1" spans="1:122">
      <c r="A7" s="14" t="s">
        <v>11</v>
      </c>
      <c r="B7" s="15" t="s">
        <v>12</v>
      </c>
      <c r="D7" s="16" t="s">
        <v>13</v>
      </c>
      <c r="E7" s="17">
        <v>2</v>
      </c>
      <c r="F7" s="17">
        <v>3</v>
      </c>
      <c r="G7" s="17">
        <v>4</v>
      </c>
      <c r="H7" s="17">
        <v>5</v>
      </c>
      <c r="I7" s="17">
        <v>6</v>
      </c>
      <c r="J7" s="17">
        <v>7</v>
      </c>
      <c r="K7" s="17">
        <v>9</v>
      </c>
      <c r="L7" s="17">
        <v>10</v>
      </c>
      <c r="M7" s="17">
        <v>11</v>
      </c>
      <c r="N7" s="17">
        <v>12</v>
      </c>
      <c r="O7" s="17">
        <v>13</v>
      </c>
      <c r="P7" s="17">
        <v>14</v>
      </c>
      <c r="Q7" s="17">
        <v>16</v>
      </c>
      <c r="R7" s="17">
        <v>17</v>
      </c>
      <c r="S7" s="17">
        <v>18</v>
      </c>
      <c r="T7" s="17">
        <v>19</v>
      </c>
      <c r="U7" s="17">
        <v>20</v>
      </c>
      <c r="V7" s="17">
        <v>21</v>
      </c>
      <c r="W7" s="17">
        <v>23</v>
      </c>
      <c r="X7" s="17">
        <v>24</v>
      </c>
      <c r="Y7" s="17">
        <v>25</v>
      </c>
      <c r="Z7" s="17">
        <v>26</v>
      </c>
      <c r="AA7" s="17">
        <v>27</v>
      </c>
      <c r="AB7" s="17">
        <v>28</v>
      </c>
      <c r="AC7" s="17">
        <v>30</v>
      </c>
      <c r="AD7" s="17">
        <v>1</v>
      </c>
      <c r="AE7" s="51">
        <v>2</v>
      </c>
      <c r="AF7" s="51">
        <v>3</v>
      </c>
      <c r="AG7" s="51">
        <v>4</v>
      </c>
      <c r="AH7" s="51">
        <v>5</v>
      </c>
      <c r="AI7" s="51">
        <v>7</v>
      </c>
      <c r="AJ7" s="51">
        <v>8</v>
      </c>
      <c r="AK7" s="51">
        <v>9</v>
      </c>
      <c r="AL7" s="51">
        <v>10</v>
      </c>
      <c r="AM7" s="51">
        <v>11</v>
      </c>
      <c r="AN7" s="51">
        <v>12</v>
      </c>
      <c r="AO7" s="51">
        <v>14</v>
      </c>
      <c r="AP7" s="51">
        <v>15</v>
      </c>
      <c r="AQ7" s="51">
        <v>16</v>
      </c>
      <c r="AR7" s="51">
        <v>17</v>
      </c>
      <c r="AS7" s="51">
        <v>18</v>
      </c>
      <c r="AT7" s="51">
        <v>19</v>
      </c>
      <c r="AU7" s="51">
        <v>21</v>
      </c>
      <c r="AV7" s="51">
        <v>22</v>
      </c>
      <c r="AW7" s="51">
        <v>23</v>
      </c>
      <c r="AX7" s="51">
        <v>24</v>
      </c>
      <c r="AY7" s="51">
        <v>25</v>
      </c>
      <c r="AZ7" s="51">
        <v>26</v>
      </c>
      <c r="BA7" s="51">
        <v>5</v>
      </c>
      <c r="BB7" s="51">
        <v>6</v>
      </c>
      <c r="BC7" s="51">
        <v>7</v>
      </c>
      <c r="BD7" s="51">
        <v>8</v>
      </c>
      <c r="BE7" s="51">
        <v>9</v>
      </c>
      <c r="BF7" s="51">
        <v>11</v>
      </c>
      <c r="BG7" s="51">
        <v>12</v>
      </c>
      <c r="BH7" s="51">
        <v>13</v>
      </c>
      <c r="BI7" s="51">
        <v>14</v>
      </c>
      <c r="BJ7" s="51">
        <v>15</v>
      </c>
      <c r="BK7" s="51">
        <v>16</v>
      </c>
      <c r="BL7" s="51">
        <v>18</v>
      </c>
      <c r="BM7" s="51">
        <v>19</v>
      </c>
      <c r="BN7" s="51">
        <v>20</v>
      </c>
      <c r="BO7" s="51">
        <v>21</v>
      </c>
      <c r="BP7" s="51">
        <v>22</v>
      </c>
      <c r="BQ7" s="54">
        <v>23</v>
      </c>
      <c r="BR7" s="54">
        <v>25</v>
      </c>
      <c r="BS7" s="54">
        <v>26</v>
      </c>
      <c r="BT7" s="51">
        <v>27</v>
      </c>
      <c r="BU7" s="51">
        <v>28</v>
      </c>
      <c r="BV7" s="51">
        <v>29</v>
      </c>
      <c r="BW7" s="51">
        <v>30</v>
      </c>
      <c r="BX7" s="51">
        <v>2</v>
      </c>
      <c r="BY7" s="51">
        <v>3</v>
      </c>
      <c r="BZ7" s="51">
        <v>4</v>
      </c>
      <c r="CA7" s="51">
        <v>5</v>
      </c>
      <c r="CB7" s="51">
        <v>6</v>
      </c>
      <c r="CC7" s="51">
        <v>7</v>
      </c>
      <c r="CD7" s="51">
        <v>9</v>
      </c>
      <c r="CE7" s="51">
        <v>10</v>
      </c>
      <c r="CF7" s="51">
        <v>11</v>
      </c>
      <c r="CG7" s="51">
        <v>12</v>
      </c>
      <c r="CH7" s="51">
        <v>13</v>
      </c>
      <c r="CI7" s="51">
        <v>14</v>
      </c>
      <c r="CJ7" s="51">
        <v>16</v>
      </c>
      <c r="CK7" s="51">
        <v>17</v>
      </c>
      <c r="CL7" s="51">
        <v>18</v>
      </c>
      <c r="CM7" s="51">
        <v>19</v>
      </c>
      <c r="CN7" s="51">
        <v>20</v>
      </c>
      <c r="CO7" s="51">
        <v>21</v>
      </c>
      <c r="CP7" s="51">
        <v>23</v>
      </c>
      <c r="CQ7" s="57">
        <v>24</v>
      </c>
      <c r="CR7" s="51">
        <v>25</v>
      </c>
      <c r="CS7" s="57">
        <v>26</v>
      </c>
      <c r="CT7" s="51">
        <v>27</v>
      </c>
      <c r="CU7" s="57">
        <v>28</v>
      </c>
      <c r="CV7" s="60" t="s">
        <v>14</v>
      </c>
      <c r="CW7" s="60" t="s">
        <v>15</v>
      </c>
      <c r="CX7" s="60" t="s">
        <v>12</v>
      </c>
      <c r="CY7" s="60" t="s">
        <v>16</v>
      </c>
      <c r="CZ7" s="60" t="s">
        <v>17</v>
      </c>
      <c r="DA7" s="60" t="s">
        <v>18</v>
      </c>
      <c r="DB7" s="60" t="s">
        <v>19</v>
      </c>
      <c r="DC7" s="60" t="s">
        <v>20</v>
      </c>
      <c r="DD7" s="60" t="s">
        <v>21</v>
      </c>
      <c r="DE7" s="60" t="s">
        <v>22</v>
      </c>
      <c r="DF7" s="60" t="s">
        <v>23</v>
      </c>
      <c r="DG7" s="60" t="s">
        <v>24</v>
      </c>
      <c r="DH7" s="60" t="s">
        <v>25</v>
      </c>
      <c r="DI7" s="60" t="s">
        <v>26</v>
      </c>
      <c r="DJ7" s="60" t="s">
        <v>27</v>
      </c>
      <c r="DK7" s="60" t="s">
        <v>28</v>
      </c>
      <c r="DL7" s="60" t="s">
        <v>29</v>
      </c>
      <c r="DM7" s="60" t="s">
        <v>30</v>
      </c>
      <c r="DN7" s="60" t="s">
        <v>31</v>
      </c>
      <c r="DO7" s="60" t="s">
        <v>32</v>
      </c>
      <c r="DP7" s="60" t="s">
        <v>33</v>
      </c>
      <c r="DQ7" s="60" t="s">
        <v>34</v>
      </c>
      <c r="DR7" s="60" t="s">
        <v>35</v>
      </c>
    </row>
    <row r="8" ht="18" customHeight="1" spans="1:122">
      <c r="A8" s="18" t="s">
        <v>36</v>
      </c>
      <c r="B8" s="19" t="s">
        <v>26</v>
      </c>
      <c r="D8" s="20" t="s">
        <v>37</v>
      </c>
      <c r="E8" s="21"/>
      <c r="F8" s="21"/>
      <c r="G8" s="21"/>
      <c r="H8" s="21"/>
      <c r="I8" s="21"/>
      <c r="J8" s="21"/>
      <c r="K8" s="21"/>
      <c r="L8" s="43" t="s">
        <v>38</v>
      </c>
      <c r="M8" s="43"/>
      <c r="N8" s="43"/>
      <c r="O8" s="44"/>
      <c r="P8" s="44"/>
      <c r="Q8" s="44"/>
      <c r="R8" s="43" t="s">
        <v>39</v>
      </c>
      <c r="S8" s="44"/>
      <c r="T8" s="43" t="s">
        <v>38</v>
      </c>
      <c r="U8" s="44"/>
      <c r="V8" s="44"/>
      <c r="W8" s="44"/>
      <c r="X8" s="44"/>
      <c r="Y8" s="44"/>
      <c r="Z8" s="43" t="s">
        <v>40</v>
      </c>
      <c r="AA8" s="44"/>
      <c r="AB8" s="44"/>
      <c r="AC8" s="44"/>
      <c r="AD8" s="43" t="s">
        <v>41</v>
      </c>
      <c r="AE8" s="43" t="s">
        <v>42</v>
      </c>
      <c r="AF8" s="43"/>
      <c r="AG8" s="44"/>
      <c r="AH8" s="44"/>
      <c r="AI8" s="44"/>
      <c r="AJ8" s="44"/>
      <c r="AK8" s="44"/>
      <c r="AL8" s="44"/>
      <c r="AM8" s="44"/>
      <c r="AN8" s="44"/>
      <c r="AO8" s="44"/>
      <c r="AP8" s="43" t="s">
        <v>41</v>
      </c>
      <c r="AQ8" s="44"/>
      <c r="AR8" s="43" t="s">
        <v>40</v>
      </c>
      <c r="AS8" s="44"/>
      <c r="AT8" s="44"/>
      <c r="AU8" s="44"/>
      <c r="AV8" s="43" t="s">
        <v>39</v>
      </c>
      <c r="AW8" s="43"/>
      <c r="AX8" s="43" t="s">
        <v>38</v>
      </c>
      <c r="AY8" s="44"/>
      <c r="AZ8" s="44"/>
      <c r="BA8" s="44"/>
      <c r="BB8" s="44"/>
      <c r="BC8" s="44"/>
      <c r="BD8" s="44"/>
      <c r="BE8" s="44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44"/>
      <c r="BS8" s="43" t="s">
        <v>38</v>
      </c>
      <c r="BT8" s="43"/>
      <c r="BU8" s="43" t="s">
        <v>39</v>
      </c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3"/>
      <c r="CG8" s="43" t="s">
        <v>40</v>
      </c>
      <c r="CH8" s="44"/>
      <c r="CI8" s="44"/>
      <c r="CJ8" s="44"/>
      <c r="CK8" s="43" t="s">
        <v>39</v>
      </c>
      <c r="CL8" s="44"/>
      <c r="CM8" s="43" t="s">
        <v>38</v>
      </c>
      <c r="CN8" s="44"/>
      <c r="CO8" s="44"/>
      <c r="CP8" s="44"/>
      <c r="CQ8" s="43" t="s">
        <v>41</v>
      </c>
      <c r="CR8" s="44"/>
      <c r="CS8" s="44"/>
      <c r="CT8" s="44"/>
      <c r="CU8" s="44"/>
      <c r="CV8" s="61">
        <f t="shared" ref="CV8:CV16" si="0">COUNTIF(E8:CU8,"РУС")</f>
        <v>4</v>
      </c>
      <c r="CW8" s="62">
        <f t="shared" ref="CW8:CW16" si="1">COUNTIF(E8:CU8,"МАТ")</f>
        <v>5</v>
      </c>
      <c r="CX8" s="61">
        <f t="shared" ref="CX8:CX16" si="2">COUNTIF(E8:CU8,"АЛГ")</f>
        <v>0</v>
      </c>
      <c r="CY8" s="61">
        <f t="shared" ref="CY8:CY16" si="3">COUNTIF(E8:CU8,"ГЕМ")</f>
        <v>0</v>
      </c>
      <c r="CZ8" s="61">
        <f t="shared" ref="CZ8:CZ16" si="4">COUNTIF(E8:CU8,"ВИС")</f>
        <v>0</v>
      </c>
      <c r="DA8" s="61">
        <f t="shared" ref="DA8:DA16" si="5">COUNTIF(E8:CU8,"БИО")</f>
        <v>0</v>
      </c>
      <c r="DB8" s="61">
        <f t="shared" ref="DB8:DB16" si="6">COUNTIF(E8:CU8,"ГЕО")</f>
        <v>0</v>
      </c>
      <c r="DC8" s="61">
        <f t="shared" ref="DC8:DC16" si="7">COUNTIF(E8:CU8,"ИНФ")</f>
        <v>0</v>
      </c>
      <c r="DD8" s="61">
        <f t="shared" ref="DD8:DD16" si="8">COUNTIF(E8:CU8,"ИСТ")</f>
        <v>0</v>
      </c>
      <c r="DE8" s="61">
        <f t="shared" ref="DE8:DE16" si="9">COUNTIF(E8:CU8,"ЛИТ")</f>
        <v>3</v>
      </c>
      <c r="DF8" s="61">
        <f t="shared" ref="DF8:DF16" si="10">COUNTIF(E8:CU8,"ОБЩ")</f>
        <v>0</v>
      </c>
      <c r="DG8" s="61">
        <f t="shared" ref="DG8:DG16" si="11">COUNTIF(E8:CU8,"ФИЗ")</f>
        <v>0</v>
      </c>
      <c r="DH8" s="61">
        <f t="shared" ref="DH8:DH16" si="12">COUNTIF(E8:CU8,"ХИМ")</f>
        <v>0</v>
      </c>
      <c r="DI8" s="61">
        <f t="shared" ref="DI8:DI16" si="13">COUNTIF(E8:CU8,"АНГ")</f>
        <v>0</v>
      </c>
      <c r="DJ8" s="61">
        <f t="shared" ref="DJ8:DJ16" si="14">COUNTIF(E8:CU8,"НЕМ")</f>
        <v>0</v>
      </c>
      <c r="DK8" s="61">
        <f t="shared" ref="DK8:DK16" si="15">COUNTIF(E8:CU8,"ФРА")</f>
        <v>0</v>
      </c>
      <c r="DL8" s="61">
        <f t="shared" ref="DL8:DL16" si="16">COUNTIF(E8:CU8,"ОКР")</f>
        <v>1</v>
      </c>
      <c r="DM8" s="61">
        <f t="shared" ref="DM8:DM16" si="17">COUNTIF(E8:CU8,"ИЗО")</f>
        <v>0</v>
      </c>
      <c r="DN8" s="61">
        <f t="shared" ref="DN8:DN16" si="18">COUNTIF(E8:CU8,"КУБ")</f>
        <v>0</v>
      </c>
      <c r="DO8" s="61">
        <f t="shared" ref="DO8:DO16" si="19">COUNTIF(E8:CU8,"МУЗ")</f>
        <v>0</v>
      </c>
      <c r="DP8" s="61">
        <f t="shared" ref="DP8:DP16" si="20">COUNTIF(E8:CU8,"ОБЗ")</f>
        <v>0</v>
      </c>
      <c r="DQ8" s="61">
        <f t="shared" ref="DQ8:DQ16" si="21">COUNTIF(E8:CU8,"ТЕХ")</f>
        <v>0</v>
      </c>
      <c r="DR8" s="61">
        <f t="shared" ref="DR8:DR16" si="22">COUNTIF(E8:CU8,"ФЗР")</f>
        <v>0</v>
      </c>
    </row>
    <row r="9" ht="18" customHeight="1" spans="1:122">
      <c r="A9" s="22" t="s">
        <v>43</v>
      </c>
      <c r="B9" s="23" t="s">
        <v>18</v>
      </c>
      <c r="D9" s="24" t="s">
        <v>44</v>
      </c>
      <c r="E9" s="21"/>
      <c r="F9" s="21"/>
      <c r="G9" s="21"/>
      <c r="H9" s="21"/>
      <c r="I9" s="21"/>
      <c r="J9" s="21"/>
      <c r="K9" s="21"/>
      <c r="L9" s="43"/>
      <c r="M9" s="43" t="s">
        <v>38</v>
      </c>
      <c r="N9" s="43" t="s">
        <v>39</v>
      </c>
      <c r="O9" s="44"/>
      <c r="P9" s="44"/>
      <c r="Q9" s="44"/>
      <c r="R9" s="43" t="s">
        <v>39</v>
      </c>
      <c r="S9" s="44"/>
      <c r="T9" s="43" t="s">
        <v>38</v>
      </c>
      <c r="U9" s="44"/>
      <c r="V9" s="44"/>
      <c r="W9" s="44"/>
      <c r="X9" s="43" t="s">
        <v>40</v>
      </c>
      <c r="Y9" s="44"/>
      <c r="Z9" s="43"/>
      <c r="AA9" s="44"/>
      <c r="AB9" s="44"/>
      <c r="AC9" s="44"/>
      <c r="AD9" s="43" t="s">
        <v>41</v>
      </c>
      <c r="AE9" s="43" t="s">
        <v>42</v>
      </c>
      <c r="AF9" s="43" t="s">
        <v>38</v>
      </c>
      <c r="AG9" s="44"/>
      <c r="AH9" s="44"/>
      <c r="AI9" s="44"/>
      <c r="AJ9" s="44"/>
      <c r="AK9" s="44"/>
      <c r="AL9" s="44"/>
      <c r="AM9" s="44"/>
      <c r="AN9" s="44"/>
      <c r="AO9" s="44"/>
      <c r="AP9" s="43" t="s">
        <v>40</v>
      </c>
      <c r="AQ9" s="44"/>
      <c r="AR9" s="43"/>
      <c r="AS9" s="44"/>
      <c r="AT9" s="44"/>
      <c r="AU9" s="44"/>
      <c r="AV9" s="43" t="s">
        <v>39</v>
      </c>
      <c r="AW9" s="43" t="s">
        <v>38</v>
      </c>
      <c r="AX9" s="43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3" t="s">
        <v>39</v>
      </c>
      <c r="BN9" s="44"/>
      <c r="BO9" s="44"/>
      <c r="BP9" s="44"/>
      <c r="BQ9" s="44"/>
      <c r="BR9" s="44"/>
      <c r="BS9" s="43"/>
      <c r="BT9" s="43" t="s">
        <v>38</v>
      </c>
      <c r="BU9" s="43"/>
      <c r="BV9" s="44"/>
      <c r="BW9" s="44"/>
      <c r="BX9" s="44"/>
      <c r="BY9" s="44"/>
      <c r="BZ9" s="44"/>
      <c r="CA9" s="44"/>
      <c r="CB9" s="44"/>
      <c r="CC9" s="44"/>
      <c r="CD9" s="43"/>
      <c r="CE9" s="43" t="s">
        <v>40</v>
      </c>
      <c r="CF9" s="43"/>
      <c r="CG9" s="43" t="s">
        <v>41</v>
      </c>
      <c r="CH9" s="44"/>
      <c r="CI9" s="44"/>
      <c r="CJ9" s="44"/>
      <c r="CK9" s="43"/>
      <c r="CL9" s="43" t="s">
        <v>39</v>
      </c>
      <c r="CM9" s="43" t="s">
        <v>38</v>
      </c>
      <c r="CN9" s="44"/>
      <c r="CO9" s="44"/>
      <c r="CP9" s="44"/>
      <c r="CQ9" s="43"/>
      <c r="CR9" s="44"/>
      <c r="CS9" s="44"/>
      <c r="CT9" s="44"/>
      <c r="CU9" s="44"/>
      <c r="CV9" s="61">
        <f t="shared" si="0"/>
        <v>5</v>
      </c>
      <c r="CW9" s="62">
        <f t="shared" si="1"/>
        <v>6</v>
      </c>
      <c r="CX9" s="61">
        <f t="shared" si="2"/>
        <v>0</v>
      </c>
      <c r="CY9" s="61">
        <f t="shared" si="3"/>
        <v>0</v>
      </c>
      <c r="CZ9" s="61">
        <f t="shared" si="4"/>
        <v>0</v>
      </c>
      <c r="DA9" s="61">
        <f t="shared" si="5"/>
        <v>0</v>
      </c>
      <c r="DB9" s="61">
        <f t="shared" si="6"/>
        <v>0</v>
      </c>
      <c r="DC9" s="61">
        <f t="shared" si="7"/>
        <v>0</v>
      </c>
      <c r="DD9" s="61">
        <f t="shared" si="8"/>
        <v>0</v>
      </c>
      <c r="DE9" s="61">
        <f t="shared" si="9"/>
        <v>2</v>
      </c>
      <c r="DF9" s="61">
        <f t="shared" si="10"/>
        <v>0</v>
      </c>
      <c r="DG9" s="61">
        <f t="shared" si="11"/>
        <v>0</v>
      </c>
      <c r="DH9" s="61">
        <f t="shared" si="12"/>
        <v>0</v>
      </c>
      <c r="DI9" s="61">
        <f t="shared" si="13"/>
        <v>0</v>
      </c>
      <c r="DJ9" s="61">
        <f t="shared" si="14"/>
        <v>0</v>
      </c>
      <c r="DK9" s="61">
        <f t="shared" si="15"/>
        <v>0</v>
      </c>
      <c r="DL9" s="61">
        <f t="shared" si="16"/>
        <v>1</v>
      </c>
      <c r="DM9" s="61">
        <f t="shared" si="17"/>
        <v>0</v>
      </c>
      <c r="DN9" s="61">
        <f t="shared" si="18"/>
        <v>0</v>
      </c>
      <c r="DO9" s="61">
        <f t="shared" si="19"/>
        <v>0</v>
      </c>
      <c r="DP9" s="61">
        <f t="shared" si="20"/>
        <v>0</v>
      </c>
      <c r="DQ9" s="61">
        <f t="shared" si="21"/>
        <v>0</v>
      </c>
      <c r="DR9" s="61">
        <f t="shared" si="22"/>
        <v>0</v>
      </c>
    </row>
    <row r="10" ht="18" customHeight="1" spans="1:122">
      <c r="A10" s="25" t="s">
        <v>45</v>
      </c>
      <c r="B10" s="26" t="s">
        <v>17</v>
      </c>
      <c r="D10" s="24">
        <v>3</v>
      </c>
      <c r="E10" s="21"/>
      <c r="F10" s="21"/>
      <c r="G10" s="21"/>
      <c r="H10" s="21"/>
      <c r="I10" s="21"/>
      <c r="J10" s="21"/>
      <c r="K10" s="21"/>
      <c r="L10" s="44"/>
      <c r="M10" s="44"/>
      <c r="N10" s="44"/>
      <c r="O10" s="44"/>
      <c r="P10" s="44"/>
      <c r="Q10" s="44"/>
      <c r="R10" s="43" t="s">
        <v>39</v>
      </c>
      <c r="S10" s="43" t="s">
        <v>38</v>
      </c>
      <c r="T10" s="43"/>
      <c r="U10" s="44"/>
      <c r="V10" s="44"/>
      <c r="W10" s="44"/>
      <c r="X10" s="44"/>
      <c r="Y10" s="44"/>
      <c r="Z10" s="43" t="s">
        <v>40</v>
      </c>
      <c r="AA10" s="44"/>
      <c r="AB10" s="44"/>
      <c r="AC10" s="44"/>
      <c r="AD10" s="43"/>
      <c r="AE10" s="43" t="s">
        <v>41</v>
      </c>
      <c r="AF10" s="43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3" t="s">
        <v>38</v>
      </c>
      <c r="AR10" s="43" t="s">
        <v>40</v>
      </c>
      <c r="AS10" s="44"/>
      <c r="AT10" s="44"/>
      <c r="AU10" s="44"/>
      <c r="AV10" s="43"/>
      <c r="AW10" s="43" t="s">
        <v>39</v>
      </c>
      <c r="AX10" s="43"/>
      <c r="AY10" s="44"/>
      <c r="AZ10" s="44"/>
      <c r="BA10" s="44"/>
      <c r="BB10" s="44"/>
      <c r="BC10" s="44"/>
      <c r="BD10" s="44"/>
      <c r="BE10" s="44"/>
      <c r="BF10" s="44"/>
      <c r="BG10" s="43" t="s">
        <v>41</v>
      </c>
      <c r="BH10" s="44"/>
      <c r="BI10" s="44"/>
      <c r="BJ10" s="44"/>
      <c r="BK10" s="44"/>
      <c r="BL10" s="44"/>
      <c r="BM10" s="44"/>
      <c r="BN10" s="44"/>
      <c r="BO10" s="43" t="s">
        <v>41</v>
      </c>
      <c r="BP10" s="44"/>
      <c r="BQ10" s="44"/>
      <c r="BR10" s="44"/>
      <c r="BS10" s="43"/>
      <c r="BT10" s="44"/>
      <c r="BU10" s="44"/>
      <c r="BV10" s="44"/>
      <c r="BW10" s="44"/>
      <c r="BX10" s="44"/>
      <c r="BY10" s="43" t="s">
        <v>39</v>
      </c>
      <c r="BZ10" s="44"/>
      <c r="CA10" s="44"/>
      <c r="CB10" s="44"/>
      <c r="CC10" s="44"/>
      <c r="CD10" s="43"/>
      <c r="CE10" s="43"/>
      <c r="CF10" s="43"/>
      <c r="CG10" s="43" t="s">
        <v>40</v>
      </c>
      <c r="CH10" s="44"/>
      <c r="CI10" s="44"/>
      <c r="CJ10" s="44"/>
      <c r="CK10" s="43" t="s">
        <v>38</v>
      </c>
      <c r="CL10" s="43" t="s">
        <v>41</v>
      </c>
      <c r="CM10" s="43" t="s">
        <v>39</v>
      </c>
      <c r="CN10" s="44"/>
      <c r="CO10" s="44"/>
      <c r="CP10" s="44"/>
      <c r="CQ10" s="43"/>
      <c r="CR10" s="44"/>
      <c r="CS10" s="43" t="s">
        <v>42</v>
      </c>
      <c r="CT10" s="44"/>
      <c r="CU10" s="44"/>
      <c r="CV10" s="61">
        <f t="shared" si="0"/>
        <v>4</v>
      </c>
      <c r="CW10" s="62">
        <f t="shared" si="1"/>
        <v>3</v>
      </c>
      <c r="CX10" s="61">
        <f t="shared" si="2"/>
        <v>0</v>
      </c>
      <c r="CY10" s="61">
        <f t="shared" si="3"/>
        <v>0</v>
      </c>
      <c r="CZ10" s="61">
        <f t="shared" si="4"/>
        <v>0</v>
      </c>
      <c r="DA10" s="61">
        <f t="shared" si="5"/>
        <v>0</v>
      </c>
      <c r="DB10" s="61">
        <f t="shared" si="6"/>
        <v>0</v>
      </c>
      <c r="DC10" s="61">
        <f t="shared" si="7"/>
        <v>0</v>
      </c>
      <c r="DD10" s="61">
        <f t="shared" si="8"/>
        <v>0</v>
      </c>
      <c r="DE10" s="61">
        <f t="shared" si="9"/>
        <v>4</v>
      </c>
      <c r="DF10" s="61">
        <f t="shared" si="10"/>
        <v>0</v>
      </c>
      <c r="DG10" s="61">
        <f t="shared" si="11"/>
        <v>0</v>
      </c>
      <c r="DH10" s="61">
        <f t="shared" si="12"/>
        <v>0</v>
      </c>
      <c r="DI10" s="61">
        <f t="shared" si="13"/>
        <v>0</v>
      </c>
      <c r="DJ10" s="61">
        <f t="shared" si="14"/>
        <v>0</v>
      </c>
      <c r="DK10" s="61">
        <f t="shared" si="15"/>
        <v>0</v>
      </c>
      <c r="DL10" s="61">
        <f t="shared" si="16"/>
        <v>1</v>
      </c>
      <c r="DM10" s="61">
        <f t="shared" si="17"/>
        <v>0</v>
      </c>
      <c r="DN10" s="61">
        <f t="shared" si="18"/>
        <v>0</v>
      </c>
      <c r="DO10" s="61">
        <f t="shared" si="19"/>
        <v>0</v>
      </c>
      <c r="DP10" s="61">
        <f t="shared" si="20"/>
        <v>0</v>
      </c>
      <c r="DQ10" s="61">
        <f t="shared" si="21"/>
        <v>0</v>
      </c>
      <c r="DR10" s="61">
        <f t="shared" si="22"/>
        <v>0</v>
      </c>
    </row>
    <row r="11" ht="18" customHeight="1" spans="1:122">
      <c r="A11" s="22" t="s">
        <v>46</v>
      </c>
      <c r="B11" s="27" t="s">
        <v>19</v>
      </c>
      <c r="D11" s="24">
        <v>4</v>
      </c>
      <c r="E11" s="21"/>
      <c r="F11" s="21"/>
      <c r="G11" s="21"/>
      <c r="H11" s="21"/>
      <c r="I11" s="21"/>
      <c r="J11" s="21"/>
      <c r="K11" s="21"/>
      <c r="L11" s="45"/>
      <c r="M11" s="44"/>
      <c r="N11" s="44"/>
      <c r="O11" s="45"/>
      <c r="P11" s="44"/>
      <c r="Q11" s="44"/>
      <c r="R11" s="43" t="s">
        <v>39</v>
      </c>
      <c r="S11" s="44"/>
      <c r="T11" s="43" t="s">
        <v>38</v>
      </c>
      <c r="U11" s="44"/>
      <c r="V11" s="44"/>
      <c r="W11" s="44"/>
      <c r="X11" s="44"/>
      <c r="Y11" s="43" t="s">
        <v>40</v>
      </c>
      <c r="Z11" s="44"/>
      <c r="AA11" s="44"/>
      <c r="AB11" s="44"/>
      <c r="AC11" s="44"/>
      <c r="AD11" s="43"/>
      <c r="AE11" s="43"/>
      <c r="AF11" s="43" t="s">
        <v>38</v>
      </c>
      <c r="AG11" s="44"/>
      <c r="AH11" s="44"/>
      <c r="AI11" s="44"/>
      <c r="AJ11" s="43" t="s">
        <v>39</v>
      </c>
      <c r="AK11" s="44"/>
      <c r="AL11" s="44"/>
      <c r="AM11" s="44"/>
      <c r="AN11" s="44"/>
      <c r="AO11" s="44"/>
      <c r="AP11" s="44"/>
      <c r="AQ11" s="43" t="s">
        <v>40</v>
      </c>
      <c r="AR11" s="44"/>
      <c r="AS11" s="44"/>
      <c r="AT11" s="44"/>
      <c r="AU11" s="44"/>
      <c r="AV11" s="43" t="s">
        <v>39</v>
      </c>
      <c r="AW11" s="43" t="s">
        <v>38</v>
      </c>
      <c r="AX11" s="43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3" t="s">
        <v>39</v>
      </c>
      <c r="BT11" s="44"/>
      <c r="BU11" s="44"/>
      <c r="BV11" s="44"/>
      <c r="BW11" s="44"/>
      <c r="BX11" s="44"/>
      <c r="BY11" s="44"/>
      <c r="BZ11" s="44"/>
      <c r="CA11" s="43" t="s">
        <v>38</v>
      </c>
      <c r="CB11" s="44"/>
      <c r="CC11" s="44"/>
      <c r="CD11" s="43"/>
      <c r="CE11" s="43" t="s">
        <v>39</v>
      </c>
      <c r="CF11" s="43" t="s">
        <v>40</v>
      </c>
      <c r="CG11" s="43"/>
      <c r="CH11" s="44"/>
      <c r="CI11" s="44"/>
      <c r="CJ11" s="44"/>
      <c r="CK11" s="43" t="s">
        <v>39</v>
      </c>
      <c r="CL11" s="44"/>
      <c r="CM11" s="43" t="s">
        <v>38</v>
      </c>
      <c r="CN11" s="44"/>
      <c r="CO11" s="44"/>
      <c r="CP11" s="44"/>
      <c r="CQ11" s="43" t="s">
        <v>41</v>
      </c>
      <c r="CR11" s="44"/>
      <c r="CS11" s="43" t="s">
        <v>42</v>
      </c>
      <c r="CT11" s="44"/>
      <c r="CU11" s="44"/>
      <c r="CV11" s="61">
        <f t="shared" si="0"/>
        <v>6</v>
      </c>
      <c r="CW11" s="62">
        <f t="shared" si="1"/>
        <v>5</v>
      </c>
      <c r="CX11" s="61">
        <f t="shared" si="2"/>
        <v>0</v>
      </c>
      <c r="CY11" s="61">
        <f t="shared" si="3"/>
        <v>0</v>
      </c>
      <c r="CZ11" s="61">
        <f t="shared" si="4"/>
        <v>0</v>
      </c>
      <c r="DA11" s="61">
        <f t="shared" si="5"/>
        <v>0</v>
      </c>
      <c r="DB11" s="61">
        <f t="shared" si="6"/>
        <v>0</v>
      </c>
      <c r="DC11" s="61">
        <f t="shared" si="7"/>
        <v>0</v>
      </c>
      <c r="DD11" s="61">
        <f t="shared" si="8"/>
        <v>0</v>
      </c>
      <c r="DE11" s="61">
        <f t="shared" si="9"/>
        <v>1</v>
      </c>
      <c r="DF11" s="61">
        <f t="shared" si="10"/>
        <v>0</v>
      </c>
      <c r="DG11" s="61">
        <f t="shared" si="11"/>
        <v>0</v>
      </c>
      <c r="DH11" s="61">
        <f t="shared" si="12"/>
        <v>0</v>
      </c>
      <c r="DI11" s="61">
        <f t="shared" si="13"/>
        <v>0</v>
      </c>
      <c r="DJ11" s="61">
        <f t="shared" si="14"/>
        <v>0</v>
      </c>
      <c r="DK11" s="61">
        <f t="shared" si="15"/>
        <v>0</v>
      </c>
      <c r="DL11" s="61">
        <f t="shared" si="16"/>
        <v>1</v>
      </c>
      <c r="DM11" s="61">
        <f t="shared" si="17"/>
        <v>0</v>
      </c>
      <c r="DN11" s="61">
        <f t="shared" si="18"/>
        <v>0</v>
      </c>
      <c r="DO11" s="61">
        <f t="shared" si="19"/>
        <v>0</v>
      </c>
      <c r="DP11" s="61">
        <f t="shared" si="20"/>
        <v>0</v>
      </c>
      <c r="DQ11" s="61">
        <f t="shared" si="21"/>
        <v>0</v>
      </c>
      <c r="DR11" s="61">
        <f t="shared" si="22"/>
        <v>0</v>
      </c>
    </row>
    <row r="12" ht="18" customHeight="1" spans="1:122">
      <c r="A12" s="22" t="s">
        <v>47</v>
      </c>
      <c r="B12" s="19" t="s">
        <v>16</v>
      </c>
      <c r="D12" s="24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48"/>
      <c r="T12" s="21"/>
      <c r="U12" s="21"/>
      <c r="V12" s="21"/>
      <c r="W12" s="21"/>
      <c r="X12" s="49"/>
      <c r="Y12" s="21"/>
      <c r="Z12" s="49"/>
      <c r="AA12" s="21"/>
      <c r="AB12" s="21"/>
      <c r="AC12" s="49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61">
        <f t="shared" si="0"/>
        <v>0</v>
      </c>
      <c r="CW12" s="62">
        <f t="shared" si="1"/>
        <v>0</v>
      </c>
      <c r="CX12" s="61">
        <f t="shared" si="2"/>
        <v>0</v>
      </c>
      <c r="CY12" s="61">
        <f t="shared" si="3"/>
        <v>0</v>
      </c>
      <c r="CZ12" s="61">
        <f t="shared" si="4"/>
        <v>0</v>
      </c>
      <c r="DA12" s="61">
        <f t="shared" si="5"/>
        <v>0</v>
      </c>
      <c r="DB12" s="61">
        <f t="shared" si="6"/>
        <v>0</v>
      </c>
      <c r="DC12" s="61">
        <f t="shared" si="7"/>
        <v>0</v>
      </c>
      <c r="DD12" s="61">
        <f t="shared" si="8"/>
        <v>0</v>
      </c>
      <c r="DE12" s="61">
        <f t="shared" si="9"/>
        <v>0</v>
      </c>
      <c r="DF12" s="61">
        <f t="shared" si="10"/>
        <v>0</v>
      </c>
      <c r="DG12" s="61">
        <f t="shared" si="11"/>
        <v>0</v>
      </c>
      <c r="DH12" s="61">
        <f t="shared" si="12"/>
        <v>0</v>
      </c>
      <c r="DI12" s="61">
        <f t="shared" si="13"/>
        <v>0</v>
      </c>
      <c r="DJ12" s="61">
        <f t="shared" si="14"/>
        <v>0</v>
      </c>
      <c r="DK12" s="61">
        <f t="shared" si="15"/>
        <v>0</v>
      </c>
      <c r="DL12" s="61">
        <f t="shared" si="16"/>
        <v>0</v>
      </c>
      <c r="DM12" s="61">
        <f t="shared" si="17"/>
        <v>0</v>
      </c>
      <c r="DN12" s="61">
        <f t="shared" si="18"/>
        <v>0</v>
      </c>
      <c r="DO12" s="61">
        <f t="shared" si="19"/>
        <v>0</v>
      </c>
      <c r="DP12" s="61">
        <f t="shared" si="20"/>
        <v>0</v>
      </c>
      <c r="DQ12" s="61">
        <f t="shared" si="21"/>
        <v>0</v>
      </c>
      <c r="DR12" s="61">
        <f t="shared" si="22"/>
        <v>0</v>
      </c>
    </row>
    <row r="13" ht="18" customHeight="1" spans="1:122">
      <c r="A13" s="22" t="s">
        <v>30</v>
      </c>
      <c r="B13" s="19" t="s">
        <v>30</v>
      </c>
      <c r="C13" s="28" t="s">
        <v>48</v>
      </c>
      <c r="D13" s="24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48"/>
      <c r="T13" s="21"/>
      <c r="U13" s="21"/>
      <c r="V13" s="21"/>
      <c r="W13" s="21"/>
      <c r="X13" s="49"/>
      <c r="Y13" s="21"/>
      <c r="Z13" s="49"/>
      <c r="AA13" s="21"/>
      <c r="AB13" s="21"/>
      <c r="AC13" s="49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61">
        <f t="shared" si="0"/>
        <v>0</v>
      </c>
      <c r="CW13" s="62">
        <f t="shared" si="1"/>
        <v>0</v>
      </c>
      <c r="CX13" s="61">
        <f t="shared" si="2"/>
        <v>0</v>
      </c>
      <c r="CY13" s="61">
        <f t="shared" si="3"/>
        <v>0</v>
      </c>
      <c r="CZ13" s="61">
        <f t="shared" si="4"/>
        <v>0</v>
      </c>
      <c r="DA13" s="61">
        <f t="shared" si="5"/>
        <v>0</v>
      </c>
      <c r="DB13" s="61">
        <f t="shared" si="6"/>
        <v>0</v>
      </c>
      <c r="DC13" s="61">
        <f t="shared" si="7"/>
        <v>0</v>
      </c>
      <c r="DD13" s="61">
        <f t="shared" si="8"/>
        <v>0</v>
      </c>
      <c r="DE13" s="61">
        <f t="shared" si="9"/>
        <v>0</v>
      </c>
      <c r="DF13" s="61">
        <f t="shared" si="10"/>
        <v>0</v>
      </c>
      <c r="DG13" s="61">
        <f t="shared" si="11"/>
        <v>0</v>
      </c>
      <c r="DH13" s="61">
        <f t="shared" si="12"/>
        <v>0</v>
      </c>
      <c r="DI13" s="61">
        <f t="shared" si="13"/>
        <v>0</v>
      </c>
      <c r="DJ13" s="61">
        <f t="shared" si="14"/>
        <v>0</v>
      </c>
      <c r="DK13" s="61">
        <f t="shared" si="15"/>
        <v>0</v>
      </c>
      <c r="DL13" s="61">
        <f t="shared" si="16"/>
        <v>0</v>
      </c>
      <c r="DM13" s="61">
        <f t="shared" si="17"/>
        <v>0</v>
      </c>
      <c r="DN13" s="61">
        <f t="shared" si="18"/>
        <v>0</v>
      </c>
      <c r="DO13" s="61">
        <f t="shared" si="19"/>
        <v>0</v>
      </c>
      <c r="DP13" s="61">
        <f t="shared" si="20"/>
        <v>0</v>
      </c>
      <c r="DQ13" s="61">
        <f t="shared" si="21"/>
        <v>0</v>
      </c>
      <c r="DR13" s="61">
        <f t="shared" si="22"/>
        <v>0</v>
      </c>
    </row>
    <row r="14" ht="18" customHeight="1" spans="1:122">
      <c r="A14" s="22" t="s">
        <v>49</v>
      </c>
      <c r="B14" s="19" t="s">
        <v>20</v>
      </c>
      <c r="C14" s="28"/>
      <c r="D14" s="24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48"/>
      <c r="T14" s="21"/>
      <c r="U14" s="21"/>
      <c r="V14" s="21"/>
      <c r="W14" s="21"/>
      <c r="X14" s="49"/>
      <c r="Y14" s="21"/>
      <c r="Z14" s="49"/>
      <c r="AA14" s="21"/>
      <c r="AB14" s="21"/>
      <c r="AC14" s="49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61">
        <f t="shared" si="0"/>
        <v>0</v>
      </c>
      <c r="CW14" s="62">
        <f t="shared" si="1"/>
        <v>0</v>
      </c>
      <c r="CX14" s="61">
        <f t="shared" si="2"/>
        <v>0</v>
      </c>
      <c r="CY14" s="61">
        <f t="shared" si="3"/>
        <v>0</v>
      </c>
      <c r="CZ14" s="61">
        <f t="shared" si="4"/>
        <v>0</v>
      </c>
      <c r="DA14" s="61">
        <f t="shared" si="5"/>
        <v>0</v>
      </c>
      <c r="DB14" s="61">
        <f t="shared" si="6"/>
        <v>0</v>
      </c>
      <c r="DC14" s="61">
        <f t="shared" si="7"/>
        <v>0</v>
      </c>
      <c r="DD14" s="61">
        <f t="shared" si="8"/>
        <v>0</v>
      </c>
      <c r="DE14" s="61">
        <f t="shared" si="9"/>
        <v>0</v>
      </c>
      <c r="DF14" s="61">
        <f t="shared" si="10"/>
        <v>0</v>
      </c>
      <c r="DG14" s="61">
        <f t="shared" si="11"/>
        <v>0</v>
      </c>
      <c r="DH14" s="61">
        <f t="shared" si="12"/>
        <v>0</v>
      </c>
      <c r="DI14" s="61">
        <f t="shared" si="13"/>
        <v>0</v>
      </c>
      <c r="DJ14" s="61">
        <f t="shared" si="14"/>
        <v>0</v>
      </c>
      <c r="DK14" s="61">
        <f t="shared" si="15"/>
        <v>0</v>
      </c>
      <c r="DL14" s="61">
        <f t="shared" si="16"/>
        <v>0</v>
      </c>
      <c r="DM14" s="61">
        <f t="shared" si="17"/>
        <v>0</v>
      </c>
      <c r="DN14" s="61">
        <f t="shared" si="18"/>
        <v>0</v>
      </c>
      <c r="DO14" s="61">
        <f t="shared" si="19"/>
        <v>0</v>
      </c>
      <c r="DP14" s="61">
        <f t="shared" si="20"/>
        <v>0</v>
      </c>
      <c r="DQ14" s="61">
        <f t="shared" si="21"/>
        <v>0</v>
      </c>
      <c r="DR14" s="61">
        <f t="shared" si="22"/>
        <v>0</v>
      </c>
    </row>
    <row r="15" ht="18" customHeight="1" spans="1:122">
      <c r="A15" s="22" t="s">
        <v>50</v>
      </c>
      <c r="B15" s="19" t="s">
        <v>21</v>
      </c>
      <c r="D15" s="24"/>
      <c r="E15" s="21"/>
      <c r="F15" s="21"/>
      <c r="G15" s="21"/>
      <c r="H15" s="21"/>
      <c r="I15" s="21"/>
      <c r="J15" s="21"/>
      <c r="L15" s="21"/>
      <c r="M15" s="21"/>
      <c r="N15" s="21"/>
      <c r="O15" s="21"/>
      <c r="P15" s="21"/>
      <c r="Q15" s="21"/>
      <c r="R15" s="21"/>
      <c r="S15" s="48"/>
      <c r="T15" s="21"/>
      <c r="U15" s="21"/>
      <c r="V15" s="21"/>
      <c r="W15" s="21"/>
      <c r="X15" s="49"/>
      <c r="Y15" s="21"/>
      <c r="Z15" s="49"/>
      <c r="AA15" s="21"/>
      <c r="AB15" s="21"/>
      <c r="AC15" s="49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61">
        <f t="shared" si="0"/>
        <v>0</v>
      </c>
      <c r="CW15" s="62">
        <f t="shared" si="1"/>
        <v>0</v>
      </c>
      <c r="CX15" s="61">
        <f t="shared" si="2"/>
        <v>0</v>
      </c>
      <c r="CY15" s="61">
        <f t="shared" si="3"/>
        <v>0</v>
      </c>
      <c r="CZ15" s="61">
        <f t="shared" si="4"/>
        <v>0</v>
      </c>
      <c r="DA15" s="61">
        <f t="shared" si="5"/>
        <v>0</v>
      </c>
      <c r="DB15" s="61">
        <f t="shared" si="6"/>
        <v>0</v>
      </c>
      <c r="DC15" s="61">
        <f t="shared" si="7"/>
        <v>0</v>
      </c>
      <c r="DD15" s="61">
        <f t="shared" si="8"/>
        <v>0</v>
      </c>
      <c r="DE15" s="61">
        <f t="shared" si="9"/>
        <v>0</v>
      </c>
      <c r="DF15" s="61">
        <f t="shared" si="10"/>
        <v>0</v>
      </c>
      <c r="DG15" s="61">
        <f t="shared" si="11"/>
        <v>0</v>
      </c>
      <c r="DH15" s="61">
        <f t="shared" si="12"/>
        <v>0</v>
      </c>
      <c r="DI15" s="61">
        <f t="shared" si="13"/>
        <v>0</v>
      </c>
      <c r="DJ15" s="61">
        <f t="shared" si="14"/>
        <v>0</v>
      </c>
      <c r="DK15" s="61">
        <f t="shared" si="15"/>
        <v>0</v>
      </c>
      <c r="DL15" s="61">
        <f t="shared" si="16"/>
        <v>0</v>
      </c>
      <c r="DM15" s="61">
        <f t="shared" si="17"/>
        <v>0</v>
      </c>
      <c r="DN15" s="61">
        <f t="shared" si="18"/>
        <v>0</v>
      </c>
      <c r="DO15" s="61">
        <f t="shared" si="19"/>
        <v>0</v>
      </c>
      <c r="DP15" s="61">
        <f t="shared" si="20"/>
        <v>0</v>
      </c>
      <c r="DQ15" s="61">
        <f t="shared" si="21"/>
        <v>0</v>
      </c>
      <c r="DR15" s="61">
        <f t="shared" si="22"/>
        <v>0</v>
      </c>
    </row>
    <row r="16" ht="18" customHeight="1" spans="1:122">
      <c r="A16" s="22" t="s">
        <v>51</v>
      </c>
      <c r="B16" s="19" t="s">
        <v>31</v>
      </c>
      <c r="D16" s="24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49"/>
      <c r="S16" s="21"/>
      <c r="T16" s="21"/>
      <c r="U16" s="21"/>
      <c r="V16" s="21"/>
      <c r="W16" s="21"/>
      <c r="X16" s="21"/>
      <c r="Y16" s="49"/>
      <c r="Z16" s="21"/>
      <c r="AA16" s="21"/>
      <c r="AB16" s="21"/>
      <c r="AC16" s="21"/>
      <c r="AD16" s="21"/>
      <c r="AE16" s="49"/>
      <c r="AF16" s="21"/>
      <c r="AG16" s="21"/>
      <c r="AH16" s="21"/>
      <c r="AI16" s="49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61">
        <f t="shared" si="0"/>
        <v>0</v>
      </c>
      <c r="CW16" s="62">
        <f t="shared" si="1"/>
        <v>0</v>
      </c>
      <c r="CX16" s="61">
        <f t="shared" si="2"/>
        <v>0</v>
      </c>
      <c r="CY16" s="61">
        <f t="shared" si="3"/>
        <v>0</v>
      </c>
      <c r="CZ16" s="61">
        <f t="shared" si="4"/>
        <v>0</v>
      </c>
      <c r="DA16" s="61">
        <f t="shared" si="5"/>
        <v>0</v>
      </c>
      <c r="DB16" s="61">
        <f t="shared" si="6"/>
        <v>0</v>
      </c>
      <c r="DC16" s="61">
        <f t="shared" si="7"/>
        <v>0</v>
      </c>
      <c r="DD16" s="61">
        <f t="shared" si="8"/>
        <v>0</v>
      </c>
      <c r="DE16" s="61">
        <f t="shared" si="9"/>
        <v>0</v>
      </c>
      <c r="DF16" s="61">
        <f t="shared" si="10"/>
        <v>0</v>
      </c>
      <c r="DG16" s="61">
        <f t="shared" si="11"/>
        <v>0</v>
      </c>
      <c r="DH16" s="61">
        <f t="shared" si="12"/>
        <v>0</v>
      </c>
      <c r="DI16" s="61">
        <f t="shared" si="13"/>
        <v>0</v>
      </c>
      <c r="DJ16" s="61">
        <f t="shared" si="14"/>
        <v>0</v>
      </c>
      <c r="DK16" s="61">
        <f t="shared" si="15"/>
        <v>0</v>
      </c>
      <c r="DL16" s="61">
        <f t="shared" si="16"/>
        <v>0</v>
      </c>
      <c r="DM16" s="61">
        <f t="shared" si="17"/>
        <v>0</v>
      </c>
      <c r="DN16" s="61">
        <f t="shared" si="18"/>
        <v>0</v>
      </c>
      <c r="DO16" s="61">
        <f t="shared" si="19"/>
        <v>0</v>
      </c>
      <c r="DP16" s="61">
        <f t="shared" si="20"/>
        <v>0</v>
      </c>
      <c r="DQ16" s="61">
        <f t="shared" si="21"/>
        <v>0</v>
      </c>
      <c r="DR16" s="61">
        <f t="shared" si="22"/>
        <v>0</v>
      </c>
    </row>
    <row r="17" ht="18" customHeight="1" spans="1:121">
      <c r="A17" s="22" t="s">
        <v>52</v>
      </c>
      <c r="B17" s="19" t="s">
        <v>22</v>
      </c>
      <c r="C17" s="28"/>
      <c r="D17" s="24"/>
      <c r="DQ17" s="7"/>
    </row>
    <row r="18" ht="18" customHeight="1" spans="1:4">
      <c r="A18" s="22" t="s">
        <v>53</v>
      </c>
      <c r="B18" s="19" t="s">
        <v>15</v>
      </c>
      <c r="D18" s="24"/>
    </row>
    <row r="19" ht="18" customHeight="1" spans="1:4">
      <c r="A19" s="22" t="s">
        <v>54</v>
      </c>
      <c r="B19" s="19" t="s">
        <v>32</v>
      </c>
      <c r="D19" s="24"/>
    </row>
    <row r="20" ht="18" customHeight="1" spans="1:4">
      <c r="A20" s="22" t="s">
        <v>55</v>
      </c>
      <c r="B20" s="19" t="s">
        <v>27</v>
      </c>
      <c r="D20" s="24"/>
    </row>
    <row r="21" ht="18" customHeight="1" spans="1:4">
      <c r="A21" s="22" t="s">
        <v>56</v>
      </c>
      <c r="B21" s="19" t="s">
        <v>33</v>
      </c>
      <c r="D21" s="29"/>
    </row>
    <row r="22" ht="18" customHeight="1" spans="1:4">
      <c r="A22" s="22" t="s">
        <v>57</v>
      </c>
      <c r="B22" s="19" t="s">
        <v>23</v>
      </c>
      <c r="D22" s="30"/>
    </row>
    <row r="23" ht="18" customHeight="1" spans="1:4">
      <c r="A23" s="22" t="s">
        <v>58</v>
      </c>
      <c r="B23" s="19" t="s">
        <v>29</v>
      </c>
      <c r="D23" s="30"/>
    </row>
    <row r="24" ht="18" customHeight="1" spans="1:2">
      <c r="A24" s="22" t="s">
        <v>59</v>
      </c>
      <c r="B24" s="19" t="s">
        <v>14</v>
      </c>
    </row>
    <row r="25" ht="18" customHeight="1" spans="1:2">
      <c r="A25" s="22" t="s">
        <v>60</v>
      </c>
      <c r="B25" s="19" t="s">
        <v>34</v>
      </c>
    </row>
    <row r="26" ht="18" customHeight="1" spans="1:2">
      <c r="A26" s="31" t="s">
        <v>61</v>
      </c>
      <c r="B26" s="19" t="s">
        <v>24</v>
      </c>
    </row>
    <row r="27" ht="18" customHeight="1" spans="1:2">
      <c r="A27" s="31" t="s">
        <v>62</v>
      </c>
      <c r="B27" s="19" t="s">
        <v>35</v>
      </c>
    </row>
    <row r="28" ht="18" customHeight="1" spans="1:2">
      <c r="A28" s="32" t="s">
        <v>63</v>
      </c>
      <c r="B28" s="23" t="s">
        <v>28</v>
      </c>
    </row>
    <row r="29" ht="18" customHeight="1" spans="1:2">
      <c r="A29" s="33" t="s">
        <v>64</v>
      </c>
      <c r="B29" s="34" t="s">
        <v>25</v>
      </c>
    </row>
    <row r="30" ht="18" customHeight="1" spans="1:2">
      <c r="A30" s="35"/>
      <c r="B30" s="36"/>
    </row>
    <row r="31" ht="18" customHeight="1" spans="1:2">
      <c r="A31" s="35"/>
      <c r="B31" s="36"/>
    </row>
    <row r="32" ht="18" customHeight="1"/>
    <row r="33" ht="18" customHeight="1"/>
    <row r="34" ht="18" customHeight="1"/>
    <row r="35" ht="18" customHeight="1" spans="2:2">
      <c r="B35" s="4"/>
    </row>
    <row r="36" ht="18" customHeight="1" spans="2:2">
      <c r="B36" s="4"/>
    </row>
    <row r="37" ht="18" customHeight="1" spans="2:123">
      <c r="B37" s="4"/>
      <c r="DS37" s="2"/>
    </row>
    <row r="38" ht="18" customHeight="1" spans="2:123">
      <c r="B38" s="4"/>
      <c r="DS38" s="2"/>
    </row>
    <row r="39" ht="18" customHeight="1" spans="2:123">
      <c r="B39" s="4"/>
      <c r="DS39" s="8"/>
    </row>
    <row r="40" ht="18" customHeight="1" spans="1:123">
      <c r="A40" s="37"/>
      <c r="B40" s="38"/>
      <c r="DS40" s="8"/>
    </row>
    <row r="41" ht="18" customHeight="1" spans="2:2">
      <c r="B41" s="38"/>
    </row>
    <row r="42" ht="18" customHeight="1" spans="2:2">
      <c r="B42" s="38"/>
    </row>
    <row r="43" ht="18" customHeight="1" spans="2:2">
      <c r="B43" s="38"/>
    </row>
    <row r="44" ht="18" customHeight="1" spans="1:2">
      <c r="A44" s="37"/>
      <c r="B44" s="38"/>
    </row>
    <row r="45" ht="18" customHeight="1" spans="1:2">
      <c r="A45" s="37"/>
      <c r="B45" s="38"/>
    </row>
    <row r="46" s="2" customFormat="1" ht="15.75" customHeight="1" spans="1:123">
      <c r="A46" s="39"/>
      <c r="B46" s="40"/>
      <c r="D46" s="3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8"/>
      <c r="DR46" s="8"/>
      <c r="DS46"/>
    </row>
    <row r="47" s="3" customFormat="1" ht="16.15" customHeight="1" spans="2:123">
      <c r="B47" s="41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8"/>
      <c r="DR47" s="8"/>
      <c r="DS47"/>
    </row>
    <row r="48" ht="58.15" customHeight="1" spans="1:1">
      <c r="A48" s="42" t="s">
        <v>65</v>
      </c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</sheetData>
  <sortState ref="A2:B25">
    <sortCondition ref="A2:A25"/>
  </sortState>
  <mergeCells count="11">
    <mergeCell ref="F2:I2"/>
    <mergeCell ref="F3:M3"/>
    <mergeCell ref="Q3:AH3"/>
    <mergeCell ref="F4:M4"/>
    <mergeCell ref="Q4:AF4"/>
    <mergeCell ref="A6:B6"/>
    <mergeCell ref="E6:AC6"/>
    <mergeCell ref="AD6:AZ6"/>
    <mergeCell ref="BA6:BW6"/>
    <mergeCell ref="BX6:CU6"/>
    <mergeCell ref="CV6:DR6"/>
  </mergeCells>
  <pageMargins left="0.7" right="0.7" top="1.14375" bottom="1.14375" header="0.75" footer="0.75"/>
  <pageSetup paperSize="9" scale="45" fitToWidth="0" fitToHeight="0" orientation="landscape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user</cp:lastModifiedBy>
  <dcterms:created xsi:type="dcterms:W3CDTF">2021-09-20T17:47:00Z</dcterms:created>
  <cp:lastPrinted>2024-09-04T10:07:00Z</cp:lastPrinted>
  <dcterms:modified xsi:type="dcterms:W3CDTF">2025-01-16T05:24:53Z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C4ED05C9A65B42ECA15151E05375FF8F_12</vt:lpwstr>
  </property>
  <property fmtid="{D5CDD505-2E9C-101B-9397-08002B2CF9AE}" pid="3" name="KSOProductBuildVer">
    <vt:lpwstr>1049-12.2.0.19805</vt:lpwstr>
  </property>
</Properties>
</file>